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6" i="1" l="1"/>
  <c r="O15" i="1"/>
  <c r="O14" i="1"/>
  <c r="M16" i="1"/>
  <c r="M15" i="1"/>
  <c r="M14" i="1"/>
  <c r="K17" i="1"/>
  <c r="O17" i="1"/>
  <c r="O21" i="1"/>
  <c r="O24" i="1" s="1"/>
  <c r="M17" i="1"/>
  <c r="AE17" i="1"/>
  <c r="AD17" i="1"/>
  <c r="AC17" i="1"/>
  <c r="AB17" i="1"/>
  <c r="AA17" i="1"/>
  <c r="Z17" i="1"/>
  <c r="Y17" i="1"/>
  <c r="I23" i="1"/>
  <c r="N23" i="1" s="1"/>
  <c r="X17" i="1"/>
  <c r="H23" i="1" s="1"/>
  <c r="W17" i="1"/>
  <c r="G23" i="1"/>
  <c r="V17" i="1"/>
  <c r="F23" i="1"/>
  <c r="U17" i="1"/>
  <c r="E23" i="1"/>
  <c r="M23" i="1" s="1"/>
  <c r="T17" i="1"/>
  <c r="I22" i="1" s="1"/>
  <c r="S17" i="1"/>
  <c r="H22" i="1"/>
  <c r="R17" i="1"/>
  <c r="G22" i="1"/>
  <c r="Q17" i="1"/>
  <c r="F22" i="1"/>
  <c r="P17" i="1"/>
  <c r="E22" i="1"/>
  <c r="L17" i="1"/>
  <c r="J17" i="1"/>
  <c r="I17" i="1"/>
  <c r="I21" i="1"/>
  <c r="H17" i="1"/>
  <c r="H21" i="1"/>
  <c r="G17" i="1"/>
  <c r="G21" i="1"/>
  <c r="F17" i="1"/>
  <c r="F21" i="1"/>
  <c r="E17" i="1"/>
  <c r="E21" i="1"/>
  <c r="E24" i="1" s="1"/>
  <c r="K24" i="1" s="1"/>
  <c r="K21" i="1"/>
  <c r="M21" i="1"/>
  <c r="N17" i="1"/>
  <c r="N21" i="1"/>
  <c r="G24" i="1"/>
  <c r="K23" i="1"/>
  <c r="D18" i="1"/>
  <c r="F24" i="1"/>
  <c r="K22" i="1"/>
  <c r="L22" i="1"/>
  <c r="L21" i="1"/>
  <c r="I24" i="1" l="1"/>
  <c r="M22" i="1"/>
  <c r="N22" i="1"/>
  <c r="H24" i="1"/>
  <c r="L24" i="1" s="1"/>
  <c r="L23" i="1"/>
  <c r="M24" i="1" l="1"/>
  <c r="N24" i="1"/>
</calcChain>
</file>

<file path=xl/sharedStrings.xml><?xml version="1.0" encoding="utf-8"?>
<sst xmlns="http://schemas.openxmlformats.org/spreadsheetml/2006/main" count="98" uniqueCount="62">
  <si>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</si>
  <si>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</si>
  <si>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</si>
  <si>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</si>
  <si>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</si>
  <si>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</si>
  <si>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</si>
  <si>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</si>
  <si>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</si>
  <si>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</si>
  <si>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</si>
  <si>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</si>
  <si>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</si>
  <si>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</si>
  <si>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</si>
  <si>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</si>
  <si>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</si>
  <si>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</si>
  <si>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</si>
  <si>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</si>
  <si>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</si>
  <si>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</si>
  <si>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</si>
  <si>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</si>
  <si>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</si>
  <si>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</si>
  <si>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</si>
  <si>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</si>
  <si>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</si>
  <si>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</si>
  <si>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</si>
  <si>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</si>
  <si>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</si>
  <si>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</si>
  <si>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</si>
  <si>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Hymy = Kajaanin Hymy  (1997)</t>
  </si>
  <si>
    <t>Kirsi-Mari Tervo</t>
  </si>
  <si>
    <t>Hymy</t>
  </si>
  <si>
    <t>play off</t>
  </si>
  <si>
    <t>karsintasarja</t>
  </si>
  <si>
    <t>7.</t>
  </si>
  <si>
    <t>5.</t>
  </si>
  <si>
    <t>9.</t>
  </si>
  <si>
    <t>13.8.1972</t>
  </si>
  <si>
    <t>ykköspesis</t>
  </si>
  <si>
    <t>SoJy</t>
  </si>
  <si>
    <t>SoJy = Sotkamon Jymy  1909)</t>
  </si>
  <si>
    <t>suomensarja</t>
  </si>
  <si>
    <t>ENSIMMÄISET</t>
  </si>
  <si>
    <t>Ottelu</t>
  </si>
  <si>
    <t>1.  ottelu</t>
  </si>
  <si>
    <t>Lyöty juoksu</t>
  </si>
  <si>
    <t>Tuotu juoksu</t>
  </si>
  <si>
    <t>Kunnari</t>
  </si>
  <si>
    <t>3.  ottelu</t>
  </si>
  <si>
    <t>19.05. 1999  ViU - Hymy  0-2  (1-7, 2-4)</t>
  </si>
  <si>
    <t>13.05. 1999  Hymy - ViPa  1-0  (2-1, 2-2)</t>
  </si>
  <si>
    <t>16.  ottelu</t>
  </si>
  <si>
    <t>21.07. 1999  ViVe - Hymy  1-2  (6-4, 1-3, 0-3)</t>
  </si>
  <si>
    <t xml:space="preserve">  16 v 11 kk   8 pv</t>
  </si>
  <si>
    <t xml:space="preserve">  16 v   9 kk   6 pv</t>
  </si>
  <si>
    <t xml:space="preserve">  16 v   9 kk   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</si>
</sst>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.140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7">
        <v>1989</v>
      </c>
      <c r="C4" s="67"/>
      <c r="D4" s="68" t="s">
        <v>45</v>
      </c>
      <c r="E4" s="67"/>
      <c r="F4" s="69" t="s">
        <v>47</v>
      </c>
      <c r="G4" s="70"/>
      <c r="H4" s="71"/>
      <c r="I4" s="67"/>
      <c r="J4" s="67"/>
      <c r="K4" s="67"/>
      <c r="L4" s="67"/>
      <c r="M4" s="67"/>
      <c r="N4" s="72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7">
        <v>1990</v>
      </c>
      <c r="C5" s="67"/>
      <c r="D5" s="68" t="s">
        <v>45</v>
      </c>
      <c r="E5" s="67"/>
      <c r="F5" s="69" t="s">
        <v>47</v>
      </c>
      <c r="G5" s="70"/>
      <c r="H5" s="71"/>
      <c r="I5" s="67"/>
      <c r="J5" s="67"/>
      <c r="K5" s="67"/>
      <c r="L5" s="67"/>
      <c r="M5" s="67"/>
      <c r="N5" s="72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7">
        <v>1991</v>
      </c>
      <c r="C6" s="67"/>
      <c r="D6" s="68" t="s">
        <v>45</v>
      </c>
      <c r="E6" s="67"/>
      <c r="F6" s="69" t="s">
        <v>47</v>
      </c>
      <c r="G6" s="70"/>
      <c r="H6" s="71"/>
      <c r="I6" s="67"/>
      <c r="J6" s="67"/>
      <c r="K6" s="67"/>
      <c r="L6" s="67"/>
      <c r="M6" s="67"/>
      <c r="N6" s="72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7">
        <v>1992</v>
      </c>
      <c r="C7" s="67"/>
      <c r="D7" s="68" t="s">
        <v>45</v>
      </c>
      <c r="E7" s="67"/>
      <c r="F7" s="69" t="s">
        <v>47</v>
      </c>
      <c r="G7" s="70"/>
      <c r="H7" s="71"/>
      <c r="I7" s="67"/>
      <c r="J7" s="67"/>
      <c r="K7" s="67"/>
      <c r="L7" s="67"/>
      <c r="M7" s="67"/>
      <c r="N7" s="72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7">
        <v>1993</v>
      </c>
      <c r="C8" s="67"/>
      <c r="D8" s="68" t="s">
        <v>45</v>
      </c>
      <c r="E8" s="67"/>
      <c r="F8" s="69" t="s">
        <v>47</v>
      </c>
      <c r="G8" s="70"/>
      <c r="H8" s="71"/>
      <c r="I8" s="67"/>
      <c r="J8" s="67"/>
      <c r="K8" s="67"/>
      <c r="L8" s="67"/>
      <c r="M8" s="67"/>
      <c r="N8" s="72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1">
        <v>1994</v>
      </c>
      <c r="C9" s="61"/>
      <c r="D9" s="62" t="s">
        <v>45</v>
      </c>
      <c r="E9" s="61"/>
      <c r="F9" s="63" t="s">
        <v>44</v>
      </c>
      <c r="G9" s="64"/>
      <c r="H9" s="65"/>
      <c r="I9" s="61"/>
      <c r="J9" s="61"/>
      <c r="K9" s="61"/>
      <c r="L9" s="61"/>
      <c r="M9" s="61"/>
      <c r="N9" s="66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1995</v>
      </c>
      <c r="C10" s="27"/>
      <c r="D10" s="29"/>
      <c r="E10" s="27"/>
      <c r="F10" s="73"/>
      <c r="G10" s="73"/>
      <c r="H10" s="74"/>
      <c r="I10" s="27"/>
      <c r="J10" s="27"/>
      <c r="K10" s="27"/>
      <c r="L10" s="27"/>
      <c r="M10" s="27"/>
      <c r="N10" s="30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1">
        <v>1996</v>
      </c>
      <c r="C11" s="61"/>
      <c r="D11" s="62" t="s">
        <v>45</v>
      </c>
      <c r="E11" s="61"/>
      <c r="F11" s="63" t="s">
        <v>44</v>
      </c>
      <c r="G11" s="64"/>
      <c r="H11" s="65"/>
      <c r="I11" s="61"/>
      <c r="J11" s="61"/>
      <c r="K11" s="61"/>
      <c r="L11" s="61"/>
      <c r="M11" s="61"/>
      <c r="N11" s="66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1">
        <v>1997</v>
      </c>
      <c r="C12" s="61"/>
      <c r="D12" s="62" t="s">
        <v>37</v>
      </c>
      <c r="E12" s="61"/>
      <c r="F12" s="63" t="s">
        <v>44</v>
      </c>
      <c r="G12" s="64"/>
      <c r="H12" s="65"/>
      <c r="I12" s="61"/>
      <c r="J12" s="61"/>
      <c r="K12" s="61"/>
      <c r="L12" s="61"/>
      <c r="M12" s="61"/>
      <c r="N12" s="66"/>
      <c r="O12" s="25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1">
        <v>1998</v>
      </c>
      <c r="C13" s="61"/>
      <c r="D13" s="62" t="s">
        <v>37</v>
      </c>
      <c r="E13" s="61"/>
      <c r="F13" s="63" t="s">
        <v>44</v>
      </c>
      <c r="G13" s="64"/>
      <c r="H13" s="65"/>
      <c r="I13" s="61"/>
      <c r="J13" s="61"/>
      <c r="K13" s="61"/>
      <c r="L13" s="61"/>
      <c r="M13" s="61"/>
      <c r="N13" s="66"/>
      <c r="O13" s="25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>
        <v>1999</v>
      </c>
      <c r="C14" s="27" t="s">
        <v>40</v>
      </c>
      <c r="D14" s="29" t="s">
        <v>37</v>
      </c>
      <c r="E14" s="59">
        <v>22</v>
      </c>
      <c r="F14" s="27">
        <v>0</v>
      </c>
      <c r="G14" s="27">
        <v>31</v>
      </c>
      <c r="H14" s="27">
        <v>1</v>
      </c>
      <c r="I14" s="27">
        <v>50</v>
      </c>
      <c r="J14" s="27">
        <v>2</v>
      </c>
      <c r="K14" s="27">
        <v>4</v>
      </c>
      <c r="L14" s="27">
        <v>13</v>
      </c>
      <c r="M14" s="27">
        <f>PRODUCT(F14+G14)</f>
        <v>31</v>
      </c>
      <c r="N14" s="30">
        <v>0.372</v>
      </c>
      <c r="O14" s="37">
        <f>PRODUCT(I14/N14)</f>
        <v>134.40860215053763</v>
      </c>
      <c r="P14" s="27">
        <v>3</v>
      </c>
      <c r="Q14" s="27">
        <v>0</v>
      </c>
      <c r="R14" s="27">
        <v>0</v>
      </c>
      <c r="S14" s="27">
        <v>0</v>
      </c>
      <c r="T14" s="27">
        <v>4</v>
      </c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 t="s">
        <v>38</v>
      </c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7">
        <v>2000</v>
      </c>
      <c r="C15" s="27" t="s">
        <v>41</v>
      </c>
      <c r="D15" s="29" t="s">
        <v>37</v>
      </c>
      <c r="E15" s="59">
        <v>22</v>
      </c>
      <c r="F15" s="27">
        <v>0</v>
      </c>
      <c r="G15" s="27">
        <v>29</v>
      </c>
      <c r="H15" s="27">
        <v>4</v>
      </c>
      <c r="I15" s="27">
        <v>64</v>
      </c>
      <c r="J15" s="27">
        <v>0</v>
      </c>
      <c r="K15" s="27">
        <v>6</v>
      </c>
      <c r="L15" s="27">
        <v>29</v>
      </c>
      <c r="M15" s="27">
        <f>PRODUCT(F15+G15)</f>
        <v>29</v>
      </c>
      <c r="N15" s="30">
        <v>0.48499999999999999</v>
      </c>
      <c r="O15" s="37">
        <f>PRODUCT(I15/N15)</f>
        <v>131.95876288659795</v>
      </c>
      <c r="P15" s="27">
        <v>3</v>
      </c>
      <c r="Q15" s="27">
        <v>0</v>
      </c>
      <c r="R15" s="27">
        <v>1</v>
      </c>
      <c r="S15" s="27">
        <v>0</v>
      </c>
      <c r="T15" s="27">
        <v>7</v>
      </c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 t="s">
        <v>38</v>
      </c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7">
        <v>2001</v>
      </c>
      <c r="C16" s="27" t="s">
        <v>42</v>
      </c>
      <c r="D16" s="29" t="s">
        <v>37</v>
      </c>
      <c r="E16" s="59">
        <v>13</v>
      </c>
      <c r="F16" s="27">
        <v>0</v>
      </c>
      <c r="G16" s="27">
        <v>11</v>
      </c>
      <c r="H16" s="27">
        <v>0</v>
      </c>
      <c r="I16" s="27">
        <v>30</v>
      </c>
      <c r="J16" s="27">
        <v>0</v>
      </c>
      <c r="K16" s="27">
        <v>1</v>
      </c>
      <c r="L16" s="27">
        <v>18</v>
      </c>
      <c r="M16" s="27">
        <f>PRODUCT(F16+G16)</f>
        <v>11</v>
      </c>
      <c r="N16" s="30">
        <v>0.36099999999999999</v>
      </c>
      <c r="O16" s="37">
        <f>PRODUCT(I16/N16)</f>
        <v>83.10249307479225</v>
      </c>
      <c r="P16" s="27"/>
      <c r="Q16" s="27"/>
      <c r="R16" s="27"/>
      <c r="S16" s="27"/>
      <c r="T16" s="27"/>
      <c r="U16" s="28">
        <v>6</v>
      </c>
      <c r="V16" s="28">
        <v>0</v>
      </c>
      <c r="W16" s="28">
        <v>11</v>
      </c>
      <c r="X16" s="28">
        <v>3</v>
      </c>
      <c r="Y16" s="28">
        <v>25</v>
      </c>
      <c r="Z16" s="27"/>
      <c r="AA16" s="27"/>
      <c r="AB16" s="27"/>
      <c r="AC16" s="27"/>
      <c r="AD16" s="27"/>
      <c r="AE16" s="27"/>
      <c r="AF16" s="60" t="s">
        <v>39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0">SUM(E14:E16)</f>
        <v>57</v>
      </c>
      <c r="F17" s="19">
        <f t="shared" si="0"/>
        <v>0</v>
      </c>
      <c r="G17" s="19">
        <f t="shared" si="0"/>
        <v>71</v>
      </c>
      <c r="H17" s="19">
        <f t="shared" si="0"/>
        <v>5</v>
      </c>
      <c r="I17" s="19">
        <f t="shared" si="0"/>
        <v>144</v>
      </c>
      <c r="J17" s="19">
        <f t="shared" si="0"/>
        <v>2</v>
      </c>
      <c r="K17" s="19">
        <f t="shared" si="0"/>
        <v>11</v>
      </c>
      <c r="L17" s="19">
        <f t="shared" si="0"/>
        <v>60</v>
      </c>
      <c r="M17" s="19">
        <f t="shared" si="0"/>
        <v>71</v>
      </c>
      <c r="N17" s="31">
        <f>PRODUCT(I17/O17)</f>
        <v>0.41205270399566146</v>
      </c>
      <c r="O17" s="32">
        <f t="shared" ref="O17:AE17" si="1">SUM(O14:O16)</f>
        <v>349.46985811192781</v>
      </c>
      <c r="P17" s="19">
        <f t="shared" si="1"/>
        <v>6</v>
      </c>
      <c r="Q17" s="19">
        <f t="shared" si="1"/>
        <v>0</v>
      </c>
      <c r="R17" s="19">
        <f t="shared" si="1"/>
        <v>1</v>
      </c>
      <c r="S17" s="19">
        <f t="shared" si="1"/>
        <v>0</v>
      </c>
      <c r="T17" s="19">
        <f t="shared" si="1"/>
        <v>11</v>
      </c>
      <c r="U17" s="19">
        <f t="shared" si="1"/>
        <v>6</v>
      </c>
      <c r="V17" s="19">
        <f t="shared" si="1"/>
        <v>0</v>
      </c>
      <c r="W17" s="19">
        <f t="shared" si="1"/>
        <v>11</v>
      </c>
      <c r="X17" s="19">
        <f t="shared" si="1"/>
        <v>3</v>
      </c>
      <c r="Y17" s="19">
        <f t="shared" si="1"/>
        <v>25</v>
      </c>
      <c r="Z17" s="19">
        <f t="shared" si="1"/>
        <v>0</v>
      </c>
      <c r="AA17" s="19">
        <f t="shared" si="1"/>
        <v>0</v>
      </c>
      <c r="AB17" s="19">
        <f t="shared" si="1"/>
        <v>0</v>
      </c>
      <c r="AC17" s="19">
        <f t="shared" si="1"/>
        <v>0</v>
      </c>
      <c r="AD17" s="19">
        <f t="shared" si="1"/>
        <v>0</v>
      </c>
      <c r="AE17" s="19">
        <f t="shared" si="1"/>
        <v>0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9" t="s">
        <v>2</v>
      </c>
      <c r="C18" s="33"/>
      <c r="D18" s="34">
        <f>SUM(F17:H17)+((I17-F17-G17)/3)+(E17/3)+(Z17*25)+(AA17*25)+(AB17*10)+(AC17*25)+(AD17*20)+(AE17*15)</f>
        <v>119.33333333333333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6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25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0"/>
      <c r="D20" s="40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1" t="s">
        <v>33</v>
      </c>
      <c r="O20" s="25"/>
      <c r="P20" s="41" t="s">
        <v>48</v>
      </c>
      <c r="Q20" s="13"/>
      <c r="R20" s="13"/>
      <c r="S20" s="13"/>
      <c r="T20" s="75"/>
      <c r="U20" s="75"/>
      <c r="V20" s="75"/>
      <c r="W20" s="75"/>
      <c r="X20" s="75"/>
      <c r="Y20" s="13"/>
      <c r="Z20" s="13"/>
      <c r="AA20" s="13"/>
      <c r="AB20" s="13"/>
      <c r="AC20" s="13"/>
      <c r="AD20" s="13"/>
      <c r="AE20" s="13"/>
      <c r="AF20" s="74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1" t="s">
        <v>17</v>
      </c>
      <c r="C21" s="13"/>
      <c r="D21" s="42"/>
      <c r="E21" s="27">
        <f>PRODUCT(E17)</f>
        <v>57</v>
      </c>
      <c r="F21" s="27">
        <f>PRODUCT(F17)</f>
        <v>0</v>
      </c>
      <c r="G21" s="27">
        <f>PRODUCT(G17)</f>
        <v>71</v>
      </c>
      <c r="H21" s="27">
        <f>PRODUCT(H17)</f>
        <v>5</v>
      </c>
      <c r="I21" s="27">
        <f>PRODUCT(I17)</f>
        <v>144</v>
      </c>
      <c r="J21" s="1"/>
      <c r="K21" s="43">
        <f>PRODUCT((F21+G21)/E21)</f>
        <v>1.2456140350877194</v>
      </c>
      <c r="L21" s="43">
        <f>PRODUCT(H21/E21)</f>
        <v>8.771929824561403E-2</v>
      </c>
      <c r="M21" s="43">
        <f>PRODUCT(I21/E21)</f>
        <v>2.5263157894736841</v>
      </c>
      <c r="N21" s="30">
        <f>PRODUCT(N17)</f>
        <v>0.41205270399566146</v>
      </c>
      <c r="O21" s="25">
        <f>PRODUCT(O17)</f>
        <v>349.46985811192781</v>
      </c>
      <c r="P21" s="76" t="s">
        <v>49</v>
      </c>
      <c r="Q21" s="77"/>
      <c r="R21" s="77"/>
      <c r="S21" s="78" t="s">
        <v>56</v>
      </c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9" t="s">
        <v>50</v>
      </c>
      <c r="AE21" s="78"/>
      <c r="AF21" s="84" t="s">
        <v>61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4" t="s">
        <v>18</v>
      </c>
      <c r="C22" s="45"/>
      <c r="D22" s="46"/>
      <c r="E22" s="27">
        <f>PRODUCT(P17)</f>
        <v>6</v>
      </c>
      <c r="F22" s="27">
        <f>PRODUCT(Q17)</f>
        <v>0</v>
      </c>
      <c r="G22" s="27">
        <f>PRODUCT(R17)</f>
        <v>1</v>
      </c>
      <c r="H22" s="27">
        <f>PRODUCT(S17)</f>
        <v>0</v>
      </c>
      <c r="I22" s="27">
        <f>PRODUCT(T17)</f>
        <v>11</v>
      </c>
      <c r="J22" s="1"/>
      <c r="K22" s="43">
        <f>PRODUCT((F22+G22)/E22)</f>
        <v>0.16666666666666666</v>
      </c>
      <c r="L22" s="43">
        <f>PRODUCT(H22/E22)</f>
        <v>0</v>
      </c>
      <c r="M22" s="43">
        <f>PRODUCT(I22/E22)</f>
        <v>1.8333333333333333</v>
      </c>
      <c r="N22" s="30">
        <f>PRODUCT(I22/O22)</f>
        <v>0.36666666666666664</v>
      </c>
      <c r="O22" s="25">
        <v>30</v>
      </c>
      <c r="P22" s="80" t="s">
        <v>51</v>
      </c>
      <c r="Q22" s="81"/>
      <c r="R22" s="81"/>
      <c r="S22" s="82" t="s">
        <v>55</v>
      </c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3" t="s">
        <v>54</v>
      </c>
      <c r="AE22" s="82"/>
      <c r="AF22" s="84" t="s">
        <v>60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7" t="s">
        <v>19</v>
      </c>
      <c r="C23" s="48"/>
      <c r="D23" s="49"/>
      <c r="E23" s="28">
        <f>PRODUCT(U17)</f>
        <v>6</v>
      </c>
      <c r="F23" s="28">
        <f>PRODUCT(V17)</f>
        <v>0</v>
      </c>
      <c r="G23" s="28">
        <f>PRODUCT(W17)</f>
        <v>11</v>
      </c>
      <c r="H23" s="28">
        <f>PRODUCT(X17)</f>
        <v>3</v>
      </c>
      <c r="I23" s="28">
        <f>PRODUCT(Y17)</f>
        <v>25</v>
      </c>
      <c r="J23" s="1"/>
      <c r="K23" s="50">
        <f>PRODUCT((F23+G23)/E23)</f>
        <v>1.8333333333333333</v>
      </c>
      <c r="L23" s="50">
        <f>PRODUCT(H23/E23)</f>
        <v>0.5</v>
      </c>
      <c r="M23" s="50">
        <f>PRODUCT(I23/E23)</f>
        <v>4.166666666666667</v>
      </c>
      <c r="N23" s="51">
        <f>PRODUCT(I23/O23)</f>
        <v>0.6097560975609756</v>
      </c>
      <c r="O23" s="25">
        <v>41</v>
      </c>
      <c r="P23" s="80" t="s">
        <v>52</v>
      </c>
      <c r="Q23" s="81"/>
      <c r="R23" s="81"/>
      <c r="S23" s="82" t="s">
        <v>58</v>
      </c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3" t="s">
        <v>57</v>
      </c>
      <c r="AE23" s="82"/>
      <c r="AF23" s="84" t="s">
        <v>59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2" t="s">
        <v>20</v>
      </c>
      <c r="C24" s="53"/>
      <c r="D24" s="54"/>
      <c r="E24" s="19">
        <f>SUM(E21:E23)</f>
        <v>69</v>
      </c>
      <c r="F24" s="19">
        <f>SUM(F21:F23)</f>
        <v>0</v>
      </c>
      <c r="G24" s="19">
        <f>SUM(G21:G23)</f>
        <v>83</v>
      </c>
      <c r="H24" s="19">
        <f>SUM(H21:H23)</f>
        <v>8</v>
      </c>
      <c r="I24" s="19">
        <f>SUM(I21:I23)</f>
        <v>180</v>
      </c>
      <c r="J24" s="1"/>
      <c r="K24" s="55">
        <f>PRODUCT((F24+G24)/E24)</f>
        <v>1.2028985507246377</v>
      </c>
      <c r="L24" s="55">
        <f>PRODUCT(H24/E24)</f>
        <v>0.11594202898550725</v>
      </c>
      <c r="M24" s="55">
        <f>PRODUCT(I24/E24)</f>
        <v>2.6086956521739131</v>
      </c>
      <c r="N24" s="31">
        <f>PRODUCT(I24/O24)</f>
        <v>0.42809251728119008</v>
      </c>
      <c r="O24" s="25">
        <f>SUM(O21:O23)</f>
        <v>420.46985811192781</v>
      </c>
      <c r="P24" s="85" t="s">
        <v>53</v>
      </c>
      <c r="Q24" s="86"/>
      <c r="R24" s="86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8"/>
      <c r="AE24" s="87"/>
      <c r="AF24" s="89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 t="s">
        <v>34</v>
      </c>
      <c r="C26" s="1"/>
      <c r="D26" s="1" t="s">
        <v>46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58" t="s">
        <v>35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8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  <row r="210" spans="1:38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8"/>
      <c r="O210" s="25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39"/>
      <c r="AG210" s="24"/>
      <c r="AH210" s="9"/>
      <c r="AI210" s="9"/>
      <c r="AJ210" s="9"/>
      <c r="AK210" s="9"/>
      <c r="AL210" s="9"/>
    </row>
    <row r="211" spans="1:38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38"/>
      <c r="O211" s="25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39"/>
      <c r="AG211" s="24"/>
      <c r="AH211" s="9"/>
      <c r="AI211" s="9"/>
      <c r="AJ211" s="9"/>
      <c r="AK211" s="9"/>
      <c r="AL21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2019-02-02T12:36:40Z</dcterms:modified>
</cp:coreProperties>
</file>